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dialynas\Desktop\My files\Passive rider project\DOI\Passive-rider-identification\Strain gauge calibration\"/>
    </mc:Choice>
  </mc:AlternateContent>
  <xr:revisionPtr revIDLastSave="0" documentId="13_ncr:1_{3BA4CC1A-AFEE-471A-9816-C96E13ABD59A}" xr6:coauthVersionLast="36" xr6:coauthVersionMax="36" xr10:uidLastSave="{00000000-0000-0000-0000-000000000000}"/>
  <bookViews>
    <workbookView xWindow="0" yWindow="765" windowWidth="19440" windowHeight="15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H5" i="1" l="1"/>
  <c r="H6" i="1"/>
  <c r="H7" i="1"/>
  <c r="H3" i="1"/>
  <c r="H4" i="1"/>
  <c r="H2" i="1"/>
  <c r="B4" i="1"/>
  <c r="B5" i="1"/>
  <c r="B6" i="1"/>
  <c r="B7" i="1"/>
  <c r="B3" i="1"/>
  <c r="B2" i="1"/>
  <c r="N2" i="1"/>
  <c r="L58" i="1" l="1"/>
  <c r="H58" i="1"/>
  <c r="H59" i="1" s="1"/>
  <c r="G59" i="1" s="1"/>
  <c r="C58" i="1"/>
  <c r="C59" i="1" s="1"/>
  <c r="B59" i="1" s="1"/>
  <c r="L41" i="1"/>
  <c r="H40" i="1"/>
  <c r="G40" i="1" s="1"/>
  <c r="C40" i="1"/>
  <c r="B40" i="1" s="1"/>
  <c r="G61" i="1"/>
  <c r="B61" i="1"/>
  <c r="G60" i="1"/>
  <c r="B60" i="1"/>
  <c r="B58" i="1"/>
  <c r="L57" i="1"/>
  <c r="G57" i="1"/>
  <c r="B57" i="1"/>
  <c r="L56" i="1"/>
  <c r="G56" i="1"/>
  <c r="B56" i="1"/>
  <c r="L40" i="1"/>
  <c r="L39" i="1"/>
  <c r="L38" i="1"/>
  <c r="G43" i="1"/>
  <c r="G42" i="1"/>
  <c r="G39" i="1"/>
  <c r="G38" i="1"/>
  <c r="B43" i="1"/>
  <c r="B42" i="1"/>
  <c r="B39" i="1"/>
  <c r="B38" i="1"/>
  <c r="N19" i="1"/>
  <c r="N20" i="1"/>
  <c r="N21" i="1"/>
  <c r="N18" i="1"/>
  <c r="R19" i="1"/>
  <c r="R20" i="1"/>
  <c r="R21" i="1"/>
  <c r="R18" i="1"/>
  <c r="H19" i="1"/>
  <c r="H20" i="1"/>
  <c r="H21" i="1"/>
  <c r="H18" i="1"/>
  <c r="S22" i="1"/>
  <c r="S23" i="1" s="1"/>
  <c r="R23" i="1" s="1"/>
  <c r="O22" i="1"/>
  <c r="O23" i="1" s="1"/>
  <c r="N23" i="1" s="1"/>
  <c r="I22" i="1"/>
  <c r="I23" i="1" s="1"/>
  <c r="H23" i="1" s="1"/>
  <c r="B19" i="1"/>
  <c r="B20" i="1"/>
  <c r="B21" i="1"/>
  <c r="B18" i="1"/>
  <c r="C22" i="1"/>
  <c r="B22" i="1" s="1"/>
  <c r="H22" i="1" l="1"/>
  <c r="C23" i="1"/>
  <c r="B23" i="1" s="1"/>
  <c r="C41" i="1"/>
  <c r="B41" i="1" s="1"/>
  <c r="L59" i="1"/>
  <c r="G58" i="1"/>
  <c r="H41" i="1"/>
  <c r="G41" i="1" s="1"/>
  <c r="R22" i="1"/>
  <c r="N22" i="1"/>
</calcChain>
</file>

<file path=xl/sharedStrings.xml><?xml version="1.0" encoding="utf-8"?>
<sst xmlns="http://schemas.openxmlformats.org/spreadsheetml/2006/main" count="48" uniqueCount="24">
  <si>
    <t>volt</t>
  </si>
  <si>
    <t>kg</t>
  </si>
  <si>
    <t>Standard deviation= R2</t>
  </si>
  <si>
    <t>SX,SY,SZ=Seatpost</t>
  </si>
  <si>
    <t>X = longitudinal</t>
  </si>
  <si>
    <t>Y = verticaal</t>
  </si>
  <si>
    <t xml:space="preserve">Z = lateral </t>
  </si>
  <si>
    <t>P1 = left footpeg</t>
  </si>
  <si>
    <t>P2 = right footpeg</t>
  </si>
  <si>
    <t>ST1 = left handlebar</t>
  </si>
  <si>
    <t>ST2 = right handlebar</t>
  </si>
  <si>
    <t>S PY</t>
  </si>
  <si>
    <t>S PZ</t>
  </si>
  <si>
    <t xml:space="preserve">SP X </t>
  </si>
  <si>
    <t>FPLX</t>
  </si>
  <si>
    <t>FPLZ</t>
  </si>
  <si>
    <t>FPRX</t>
  </si>
  <si>
    <t>HBLX</t>
  </si>
  <si>
    <t>HBLZ</t>
  </si>
  <si>
    <t>HBLY</t>
  </si>
  <si>
    <t>HBRX</t>
  </si>
  <si>
    <t>HBRZ</t>
  </si>
  <si>
    <t>HBRY</t>
  </si>
  <si>
    <t>FPRZ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</si>
</sst>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SPZ</a:t>
            </a:r>
          </a:p>
        </c:rich>
      </c:tx>
      <c:layout>
        <c:manualLayout>
          <c:xMode val="edge"/>
          <c:yMode val="edge"/>
          <c:x val="0.29798877106858362"/>
          <c:y val="5.09557263425904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Sheet1!$H$1</c:f>
              <c:strCache>
                <c:ptCount val="1"/>
                <c:pt idx="0">
                  <c:v>S PZ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61911288765524841"/>
                  <c:y val="-0.37586873497100287"/>
                </c:manualLayout>
              </c:layout>
              <c:numFmt formatCode="General" sourceLinked="0"/>
            </c:trendlineLbl>
          </c:trendline>
          <c:xVal>
            <c:numRef>
              <c:f>Sheet1!$G$2:$G$7</c:f>
              <c:numCache>
                <c:formatCode>General</c:formatCode>
                <c:ptCount val="6"/>
                <c:pt idx="0">
                  <c:v>0</c:v>
                </c:pt>
                <c:pt idx="1">
                  <c:v>0.27037</c:v>
                </c:pt>
                <c:pt idx="2">
                  <c:v>0.48031000000000001</c:v>
                </c:pt>
                <c:pt idx="3">
                  <c:v>0.68028</c:v>
                </c:pt>
                <c:pt idx="4">
                  <c:v>0.82071000000000005</c:v>
                </c:pt>
                <c:pt idx="5">
                  <c:v>1.12022</c:v>
                </c:pt>
              </c:numCache>
            </c:numRef>
          </c:xVal>
          <c:yVal>
            <c:numRef>
              <c:f>Sheet1!$H$2:$H$7</c:f>
              <c:numCache>
                <c:formatCode>General</c:formatCode>
                <c:ptCount val="6"/>
                <c:pt idx="0">
                  <c:v>0</c:v>
                </c:pt>
                <c:pt idx="1">
                  <c:v>49.050000000000004</c:v>
                </c:pt>
                <c:pt idx="2">
                  <c:v>98.100000000000009</c:v>
                </c:pt>
                <c:pt idx="3">
                  <c:v>147.15</c:v>
                </c:pt>
                <c:pt idx="4">
                  <c:v>196.20000000000002</c:v>
                </c:pt>
                <c:pt idx="5">
                  <c:v>245.25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64-604F-81A7-FA01EE5C8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01696"/>
        <c:axId val="63903232"/>
      </c:scatterChart>
      <c:valAx>
        <c:axId val="6390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903232"/>
        <c:crosses val="autoZero"/>
        <c:crossBetween val="midCat"/>
      </c:valAx>
      <c:valAx>
        <c:axId val="63903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9016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HBLY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Sheet1!$L$37</c:f>
              <c:strCache>
                <c:ptCount val="1"/>
                <c:pt idx="0">
                  <c:v>HBLY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48457954309303775"/>
                  <c:y val="-0.31969900039090859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454.8x 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- 16.278</a:t>
                    </a:r>
                    <a:br>
                      <a:rPr lang="en-US" baseline="0"/>
                    </a:br>
                    <a:r>
                      <a:rPr lang="en-US" baseline="0"/>
                      <a:t>R² = 0.9968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Sheet1!$K$38:$K$43</c:f>
              <c:numCache>
                <c:formatCode>General</c:formatCode>
                <c:ptCount val="6"/>
                <c:pt idx="0">
                  <c:v>3.3000000000000002E-2</c:v>
                </c:pt>
                <c:pt idx="1">
                  <c:v>8.3000000000000004E-2</c:v>
                </c:pt>
                <c:pt idx="2">
                  <c:v>0.123</c:v>
                </c:pt>
                <c:pt idx="3">
                  <c:v>0.16300000000000001</c:v>
                </c:pt>
              </c:numCache>
            </c:numRef>
          </c:xVal>
          <c:yVal>
            <c:numRef>
              <c:f>Sheet1!$L$38:$L$43</c:f>
              <c:numCache>
                <c:formatCode>General</c:formatCode>
                <c:ptCount val="6"/>
                <c:pt idx="0">
                  <c:v>0</c:v>
                </c:pt>
                <c:pt idx="1">
                  <c:v>19.62</c:v>
                </c:pt>
                <c:pt idx="2">
                  <c:v>39.24</c:v>
                </c:pt>
                <c:pt idx="3">
                  <c:v>58.86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4E-6F46-BF86-8BFA0C36D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64672"/>
        <c:axId val="65966464"/>
      </c:scatterChart>
      <c:valAx>
        <c:axId val="6596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966464"/>
        <c:crosses val="autoZero"/>
        <c:crossBetween val="midCat"/>
      </c:valAx>
      <c:valAx>
        <c:axId val="65966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964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HBRX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Sheet1!$B$55</c:f>
              <c:strCache>
                <c:ptCount val="1"/>
                <c:pt idx="0">
                  <c:v>HBRX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46316858222292662"/>
                  <c:y val="-0.3170204316018814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24.693x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 - 0.6072</a:t>
                    </a:r>
                    <a:br>
                      <a:rPr lang="en-US" baseline="0"/>
                    </a:br>
                    <a:r>
                      <a:rPr lang="en-US" baseline="0"/>
                      <a:t>R² = 0.9987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Sheet1!$A$56:$A$61</c:f>
              <c:numCache>
                <c:formatCode>General</c:formatCode>
                <c:ptCount val="6"/>
                <c:pt idx="0">
                  <c:v>0</c:v>
                </c:pt>
                <c:pt idx="1">
                  <c:v>0.17599999999999999</c:v>
                </c:pt>
                <c:pt idx="2">
                  <c:v>1</c:v>
                </c:pt>
                <c:pt idx="3">
                  <c:v>1.83</c:v>
                </c:pt>
                <c:pt idx="4">
                  <c:v>2.64</c:v>
                </c:pt>
                <c:pt idx="5">
                  <c:v>3.46</c:v>
                </c:pt>
              </c:numCache>
            </c:numRef>
          </c:xVal>
          <c:yVal>
            <c:numRef>
              <c:f>Sheet1!$B$56:$B$61</c:f>
              <c:numCache>
                <c:formatCode>General</c:formatCode>
                <c:ptCount val="6"/>
                <c:pt idx="0">
                  <c:v>0</c:v>
                </c:pt>
                <c:pt idx="1">
                  <c:v>4.2183000000000002</c:v>
                </c:pt>
                <c:pt idx="2">
                  <c:v>23.838300000000004</c:v>
                </c:pt>
                <c:pt idx="3">
                  <c:v>43.458300000000001</c:v>
                </c:pt>
                <c:pt idx="4">
                  <c:v>63.078299999999999</c:v>
                </c:pt>
                <c:pt idx="5">
                  <c:v>86.62230000000001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DC-904E-B4FA-D6E2C16C7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61824"/>
        <c:axId val="66063360"/>
      </c:scatterChart>
      <c:valAx>
        <c:axId val="6606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6063360"/>
        <c:crosses val="autoZero"/>
        <c:crossBetween val="midCat"/>
      </c:valAx>
      <c:valAx>
        <c:axId val="66063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061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HBRY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Sheet1!$L$55</c:f>
              <c:strCache>
                <c:ptCount val="1"/>
                <c:pt idx="0">
                  <c:v>HBRY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52919075909726743"/>
                  <c:y val="-0.23470005438509375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382.65x 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- 0.2251</a:t>
                    </a:r>
                    <a:br>
                      <a:rPr lang="en-US" baseline="0"/>
                    </a:br>
                    <a:r>
                      <a:rPr lang="en-US" baseline="0"/>
                      <a:t>R² = 0.9946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Sheet1!$K$56:$K$61</c:f>
              <c:numCache>
                <c:formatCode>General</c:formatCode>
                <c:ptCount val="6"/>
                <c:pt idx="0">
                  <c:v>0</c:v>
                </c:pt>
                <c:pt idx="1">
                  <c:v>0.05</c:v>
                </c:pt>
                <c:pt idx="2">
                  <c:v>0.11</c:v>
                </c:pt>
                <c:pt idx="3">
                  <c:v>0.15</c:v>
                </c:pt>
              </c:numCache>
            </c:numRef>
          </c:xVal>
          <c:yVal>
            <c:numRef>
              <c:f>Sheet1!$L$56:$L$61</c:f>
              <c:numCache>
                <c:formatCode>General</c:formatCode>
                <c:ptCount val="6"/>
                <c:pt idx="0">
                  <c:v>0</c:v>
                </c:pt>
                <c:pt idx="1">
                  <c:v>19.62</c:v>
                </c:pt>
                <c:pt idx="2">
                  <c:v>39.24</c:v>
                </c:pt>
                <c:pt idx="3">
                  <c:v>58.86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F2-4B49-A7E9-3FA68F6A7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220928"/>
        <c:axId val="84222720"/>
      </c:scatterChart>
      <c:valAx>
        <c:axId val="8422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222720"/>
        <c:crosses val="autoZero"/>
        <c:crossBetween val="midCat"/>
      </c:valAx>
      <c:valAx>
        <c:axId val="84222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2209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1454233835912465"/>
          <c:y val="4.0200983816202365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Sheet1!$G$55</c:f>
              <c:strCache>
                <c:ptCount val="1"/>
                <c:pt idx="0">
                  <c:v>HBRZ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193828295122416"/>
                  <c:y val="-0.3020270370081182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24.806x 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- 0.6284</a:t>
                    </a:r>
                    <a:br>
                      <a:rPr lang="en-US" baseline="0"/>
                    </a:br>
                    <a:r>
                      <a:rPr lang="en-US" baseline="0"/>
                      <a:t>R² = 0.9966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Sheet1!$F$56:$F$61</c:f>
              <c:numCache>
                <c:formatCode>General</c:formatCode>
                <c:ptCount val="6"/>
                <c:pt idx="0">
                  <c:v>0</c:v>
                </c:pt>
                <c:pt idx="1">
                  <c:v>0.1757</c:v>
                </c:pt>
                <c:pt idx="2">
                  <c:v>1.1171</c:v>
                </c:pt>
                <c:pt idx="3">
                  <c:v>1.6700999999999999</c:v>
                </c:pt>
                <c:pt idx="4">
                  <c:v>2.6116999999999999</c:v>
                </c:pt>
                <c:pt idx="5">
                  <c:v>3.4952000000000001</c:v>
                </c:pt>
              </c:numCache>
            </c:numRef>
          </c:xVal>
          <c:yVal>
            <c:numRef>
              <c:f>Sheet1!$G$56:$G$61</c:f>
              <c:numCache>
                <c:formatCode>General</c:formatCode>
                <c:ptCount val="6"/>
                <c:pt idx="0">
                  <c:v>0</c:v>
                </c:pt>
                <c:pt idx="1">
                  <c:v>4.2183000000000002</c:v>
                </c:pt>
                <c:pt idx="2">
                  <c:v>23.838300000000004</c:v>
                </c:pt>
                <c:pt idx="3">
                  <c:v>43.458300000000001</c:v>
                </c:pt>
                <c:pt idx="4">
                  <c:v>63.078299999999999</c:v>
                </c:pt>
                <c:pt idx="5">
                  <c:v>86.62230000000001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8A-49D4-B01C-423076FDF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26400"/>
        <c:axId val="109120512"/>
      </c:scatterChart>
      <c:valAx>
        <c:axId val="10912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120512"/>
        <c:crosses val="autoZero"/>
        <c:crossBetween val="midCat"/>
      </c:valAx>
      <c:valAx>
        <c:axId val="109120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1264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SPX </a:t>
            </a:r>
          </a:p>
        </c:rich>
      </c:tx>
      <c:layout>
        <c:manualLayout>
          <c:xMode val="edge"/>
          <c:yMode val="edge"/>
          <c:x val="0.30464396261487769"/>
          <c:y val="4.7337278106508875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SP X 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63991587048347254"/>
                  <c:y val="-0.359900671098747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42.961x - 1.426</a:t>
                    </a:r>
                    <a:br>
                      <a:rPr lang="en-US" baseline="0"/>
                    </a:br>
                    <a:r>
                      <a:rPr lang="en-US" baseline="0"/>
                      <a:t>R² = 0.9962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Sheet1!$A$2:$A$7</c:f>
              <c:numCache>
                <c:formatCode>General</c:formatCode>
                <c:ptCount val="6"/>
                <c:pt idx="0">
                  <c:v>0</c:v>
                </c:pt>
                <c:pt idx="1">
                  <c:v>1.0530999999999999</c:v>
                </c:pt>
                <c:pt idx="2">
                  <c:v>2.4479000000000002</c:v>
                </c:pt>
                <c:pt idx="3">
                  <c:v>3.65</c:v>
                </c:pt>
                <c:pt idx="4">
                  <c:v>4.5502000000000002</c:v>
                </c:pt>
                <c:pt idx="5">
                  <c:v>5.6231999999999998</c:v>
                </c:pt>
              </c:numCache>
            </c:numRef>
          </c:xVal>
          <c:yVal>
            <c:numRef>
              <c:f>Sheet1!$B$2:$B$7</c:f>
              <c:numCache>
                <c:formatCode>General</c:formatCode>
                <c:ptCount val="6"/>
                <c:pt idx="0">
                  <c:v>0</c:v>
                </c:pt>
                <c:pt idx="1">
                  <c:v>49.050000000000004</c:v>
                </c:pt>
                <c:pt idx="2">
                  <c:v>98.100000000000009</c:v>
                </c:pt>
                <c:pt idx="3">
                  <c:v>147.15</c:v>
                </c:pt>
                <c:pt idx="4">
                  <c:v>196.20000000000002</c:v>
                </c:pt>
                <c:pt idx="5">
                  <c:v>245.25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19-2542-87DA-8D8E7A591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16672"/>
        <c:axId val="63918464"/>
      </c:scatterChart>
      <c:valAx>
        <c:axId val="63916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918464"/>
        <c:crosses val="autoZero"/>
        <c:crossBetween val="midCat"/>
      </c:valAx>
      <c:valAx>
        <c:axId val="63918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916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SPY</a:t>
            </a:r>
          </a:p>
        </c:rich>
      </c:tx>
      <c:layout>
        <c:manualLayout>
          <c:xMode val="edge"/>
          <c:yMode val="edge"/>
          <c:x val="0.28804403937498135"/>
          <c:y val="6.140350877192982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Sheet1!$N$1</c:f>
              <c:strCache>
                <c:ptCount val="1"/>
                <c:pt idx="0">
                  <c:v>S PY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62851643907367816"/>
                  <c:y val="-0.37461430126112283"/>
                </c:manualLayout>
              </c:layout>
              <c:numFmt formatCode="General" sourceLinked="0"/>
            </c:trendlineLbl>
          </c:trendline>
          <c:xVal>
            <c:numRef>
              <c:f>Sheet1!$M$2:$M$7</c:f>
              <c:numCache>
                <c:formatCode>General</c:formatCode>
                <c:ptCount val="6"/>
                <c:pt idx="0">
                  <c:v>0</c:v>
                </c:pt>
                <c:pt idx="1">
                  <c:v>0.38169999999999998</c:v>
                </c:pt>
                <c:pt idx="2">
                  <c:v>1.9135</c:v>
                </c:pt>
                <c:pt idx="3">
                  <c:v>3.1726999999999999</c:v>
                </c:pt>
                <c:pt idx="4">
                  <c:v>4.6912000000000003</c:v>
                </c:pt>
                <c:pt idx="5">
                  <c:v>5.8620000000000001</c:v>
                </c:pt>
              </c:numCache>
            </c:numRef>
          </c:xVal>
          <c:yVal>
            <c:numRef>
              <c:f>Sheet1!$N$2:$N$7</c:f>
              <c:numCache>
                <c:formatCode>General</c:formatCode>
                <c:ptCount val="6"/>
                <c:pt idx="0">
                  <c:v>0</c:v>
                </c:pt>
                <c:pt idx="1">
                  <c:v>49.050000000000004</c:v>
                </c:pt>
                <c:pt idx="2">
                  <c:v>98.100000000000009</c:v>
                </c:pt>
                <c:pt idx="3">
                  <c:v>147.15</c:v>
                </c:pt>
                <c:pt idx="4">
                  <c:v>196.20000000000002</c:v>
                </c:pt>
                <c:pt idx="5">
                  <c:v>245.25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7A-6D41-B452-F0A261FDF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44192"/>
        <c:axId val="63945728"/>
      </c:scatterChart>
      <c:valAx>
        <c:axId val="6394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945728"/>
        <c:crosses val="autoZero"/>
        <c:crossBetween val="midCat"/>
      </c:valAx>
      <c:valAx>
        <c:axId val="63945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944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FPLX</a:t>
            </a:r>
          </a:p>
        </c:rich>
      </c:tx>
      <c:layout>
        <c:manualLayout>
          <c:xMode val="edge"/>
          <c:yMode val="edge"/>
          <c:x val="0.27453640903085269"/>
          <c:y val="2.4600246002460024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Sheet1!$B$17</c:f>
              <c:strCache>
                <c:ptCount val="1"/>
                <c:pt idx="0">
                  <c:v>FPLX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50328182529135257"/>
                  <c:y val="-0.3635310379102020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42.298x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 + 0.0009</a:t>
                    </a:r>
                    <a:br>
                      <a:rPr lang="en-US" baseline="0"/>
                    </a:br>
                    <a:r>
                      <a:rPr lang="en-US" baseline="0"/>
                      <a:t>R² = 1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Sheet1!$A$18:$A$23</c:f>
              <c:numCache>
                <c:formatCode>General</c:formatCode>
                <c:ptCount val="6"/>
                <c:pt idx="0">
                  <c:v>0</c:v>
                </c:pt>
                <c:pt idx="1">
                  <c:v>0.11</c:v>
                </c:pt>
                <c:pt idx="2">
                  <c:v>1.02</c:v>
                </c:pt>
                <c:pt idx="3">
                  <c:v>1.95</c:v>
                </c:pt>
                <c:pt idx="4">
                  <c:v>3.11</c:v>
                </c:pt>
                <c:pt idx="5">
                  <c:v>4.49</c:v>
                </c:pt>
              </c:numCache>
            </c:numRef>
          </c:xVal>
          <c:yVal>
            <c:numRef>
              <c:f>Sheet1!$B$18:$B$23</c:f>
              <c:numCache>
                <c:formatCode>General</c:formatCode>
                <c:ptCount val="6"/>
                <c:pt idx="0">
                  <c:v>0</c:v>
                </c:pt>
                <c:pt idx="1">
                  <c:v>4.2183000000000002</c:v>
                </c:pt>
                <c:pt idx="2">
                  <c:v>43.458300000000001</c:v>
                </c:pt>
                <c:pt idx="3">
                  <c:v>82.698300000000003</c:v>
                </c:pt>
                <c:pt idx="4">
                  <c:v>131.7483</c:v>
                </c:pt>
                <c:pt idx="5">
                  <c:v>189.62729999999999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C6-6347-8DEC-6E3B2CA80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84000"/>
        <c:axId val="63985536"/>
      </c:scatterChart>
      <c:valAx>
        <c:axId val="6398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985536"/>
        <c:crosses val="autoZero"/>
        <c:crossBetween val="midCat"/>
      </c:valAx>
      <c:valAx>
        <c:axId val="6398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9840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FPLZ</a:t>
            </a:r>
          </a:p>
        </c:rich>
      </c:tx>
      <c:layout>
        <c:manualLayout>
          <c:xMode val="edge"/>
          <c:yMode val="edge"/>
          <c:x val="0.23749529531168889"/>
          <c:y val="6.387225548902195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Sheet1!$H$17</c:f>
              <c:strCache>
                <c:ptCount val="1"/>
                <c:pt idx="0">
                  <c:v>FPLZ</c:v>
                </c:pt>
              </c:strCache>
            </c:strRef>
          </c:tx>
          <c:marker>
            <c:symbol val="none"/>
          </c:marke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0.49425596058654403"/>
                  <c:y val="-0.3678847030348751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41.414x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 + 0.2628</a:t>
                    </a:r>
                    <a:br>
                      <a:rPr lang="en-US" baseline="0"/>
                    </a:br>
                    <a:r>
                      <a:rPr lang="en-US" baseline="0"/>
                      <a:t>R² = 0.9999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Sheet1!$G$18:$G$23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1.03</c:v>
                </c:pt>
                <c:pt idx="3">
                  <c:v>1.98</c:v>
                </c:pt>
                <c:pt idx="4">
                  <c:v>3.16</c:v>
                </c:pt>
                <c:pt idx="5">
                  <c:v>4.59</c:v>
                </c:pt>
              </c:numCache>
            </c:numRef>
          </c:xVal>
          <c:yVal>
            <c:numRef>
              <c:f>Sheet1!$H$18:$H$23</c:f>
              <c:numCache>
                <c:formatCode>General</c:formatCode>
                <c:ptCount val="6"/>
                <c:pt idx="0">
                  <c:v>0</c:v>
                </c:pt>
                <c:pt idx="1">
                  <c:v>4.2183000000000002</c:v>
                </c:pt>
                <c:pt idx="2">
                  <c:v>43.458300000000001</c:v>
                </c:pt>
                <c:pt idx="3">
                  <c:v>82.698300000000003</c:v>
                </c:pt>
                <c:pt idx="4">
                  <c:v>131.7483</c:v>
                </c:pt>
                <c:pt idx="5">
                  <c:v>189.62729999999999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2B-9C41-BDDE-08690B1D6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25344"/>
        <c:axId val="64026880"/>
      </c:scatterChart>
      <c:valAx>
        <c:axId val="640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026880"/>
        <c:crosses val="autoZero"/>
        <c:crossBetween val="midCat"/>
      </c:valAx>
      <c:valAx>
        <c:axId val="64026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0253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FPRX</a:t>
            </a:r>
          </a:p>
        </c:rich>
      </c:tx>
      <c:layout>
        <c:manualLayout>
          <c:xMode val="edge"/>
          <c:yMode val="edge"/>
          <c:x val="0.27238787878787885"/>
          <c:y val="4.790419161676647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Sheet1!$N$17</c:f>
              <c:strCache>
                <c:ptCount val="1"/>
                <c:pt idx="0">
                  <c:v>FPRX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52021226437604395"/>
                  <c:y val="-0.3519166391626196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42.4x +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 0.0324</a:t>
                    </a:r>
                    <a:br>
                      <a:rPr lang="en-US" baseline="0"/>
                    </a:br>
                    <a:r>
                      <a:rPr lang="en-US" baseline="0"/>
                      <a:t>R² = 1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Sheet1!$M$18:$M$23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1.02</c:v>
                </c:pt>
                <c:pt idx="3">
                  <c:v>1.95</c:v>
                </c:pt>
                <c:pt idx="4">
                  <c:v>3.11</c:v>
                </c:pt>
                <c:pt idx="5">
                  <c:v>4.47</c:v>
                </c:pt>
              </c:numCache>
            </c:numRef>
          </c:xVal>
          <c:yVal>
            <c:numRef>
              <c:f>Sheet1!$N$18:$N$23</c:f>
              <c:numCache>
                <c:formatCode>General</c:formatCode>
                <c:ptCount val="6"/>
                <c:pt idx="0">
                  <c:v>0</c:v>
                </c:pt>
                <c:pt idx="1">
                  <c:v>4.2183000000000002</c:v>
                </c:pt>
                <c:pt idx="2">
                  <c:v>43.458300000000001</c:v>
                </c:pt>
                <c:pt idx="3">
                  <c:v>82.698300000000003</c:v>
                </c:pt>
                <c:pt idx="4">
                  <c:v>131.7483</c:v>
                </c:pt>
                <c:pt idx="5">
                  <c:v>189.62729999999999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4C-0846-B0C6-36C45A6FC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26176"/>
        <c:axId val="65836160"/>
      </c:scatterChart>
      <c:valAx>
        <c:axId val="6582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836160"/>
        <c:crosses val="autoZero"/>
        <c:crossBetween val="midCat"/>
      </c:valAx>
      <c:valAx>
        <c:axId val="65836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826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FPRZ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Sheet1!$R$17</c:f>
              <c:strCache>
                <c:ptCount val="1"/>
                <c:pt idx="0">
                  <c:v>FPRZ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49513658813780737"/>
                  <c:y val="-0.38074050743657045"/>
                </c:manualLayout>
              </c:layout>
              <c:numFmt formatCode="General" sourceLinked="0"/>
            </c:trendlineLbl>
          </c:trendline>
          <c:xVal>
            <c:numRef>
              <c:f>Sheet1!$Q$18:$Q$23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1.02</c:v>
                </c:pt>
                <c:pt idx="3">
                  <c:v>1.95</c:v>
                </c:pt>
                <c:pt idx="4">
                  <c:v>3.13</c:v>
                </c:pt>
                <c:pt idx="5">
                  <c:v>4.57</c:v>
                </c:pt>
              </c:numCache>
            </c:numRef>
          </c:xVal>
          <c:yVal>
            <c:numRef>
              <c:f>Sheet1!$R$18:$R$23</c:f>
              <c:numCache>
                <c:formatCode>General</c:formatCode>
                <c:ptCount val="6"/>
                <c:pt idx="0">
                  <c:v>0</c:v>
                </c:pt>
                <c:pt idx="1">
                  <c:v>4.2183000000000002</c:v>
                </c:pt>
                <c:pt idx="2">
                  <c:v>43.458300000000001</c:v>
                </c:pt>
                <c:pt idx="3">
                  <c:v>82.698300000000003</c:v>
                </c:pt>
                <c:pt idx="4">
                  <c:v>131.7483</c:v>
                </c:pt>
                <c:pt idx="5">
                  <c:v>189.62729999999999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36-8143-85E4-29B0A934A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57792"/>
        <c:axId val="65863680"/>
      </c:scatterChart>
      <c:valAx>
        <c:axId val="6585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863680"/>
        <c:crosses val="autoZero"/>
        <c:crossBetween val="midCat"/>
      </c:valAx>
      <c:valAx>
        <c:axId val="65863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8577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HBLX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Sheet1!$B$37</c:f>
              <c:strCache>
                <c:ptCount val="1"/>
                <c:pt idx="0">
                  <c:v>HBLX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43156584574412138"/>
                  <c:y val="-0.31141647346553331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22.996x 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- 0.4607</a:t>
                    </a:r>
                    <a:br>
                      <a:rPr lang="en-US" baseline="0"/>
                    </a:br>
                    <a:r>
                      <a:rPr lang="en-US" baseline="0"/>
                      <a:t>R² = 0.999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Sheet1!$A$38:$A$43</c:f>
              <c:numCache>
                <c:formatCode>General</c:formatCode>
                <c:ptCount val="6"/>
                <c:pt idx="0">
                  <c:v>0</c:v>
                </c:pt>
                <c:pt idx="1">
                  <c:v>0.19</c:v>
                </c:pt>
                <c:pt idx="2">
                  <c:v>1.06</c:v>
                </c:pt>
                <c:pt idx="3">
                  <c:v>1.94</c:v>
                </c:pt>
                <c:pt idx="4">
                  <c:v>2.83</c:v>
                </c:pt>
                <c:pt idx="5">
                  <c:v>3.72</c:v>
                </c:pt>
              </c:numCache>
            </c:numRef>
          </c:xVal>
          <c:yVal>
            <c:numRef>
              <c:f>Sheet1!$B$38:$B$43</c:f>
              <c:numCache>
                <c:formatCode>General</c:formatCode>
                <c:ptCount val="6"/>
                <c:pt idx="0">
                  <c:v>0</c:v>
                </c:pt>
                <c:pt idx="1">
                  <c:v>4.2183000000000002</c:v>
                </c:pt>
                <c:pt idx="2">
                  <c:v>23.838300000000004</c:v>
                </c:pt>
                <c:pt idx="3">
                  <c:v>43.458300000000001</c:v>
                </c:pt>
                <c:pt idx="4">
                  <c:v>63.078299999999999</c:v>
                </c:pt>
                <c:pt idx="5">
                  <c:v>86.62230000000001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67-B647-A002-2A6291D02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85312"/>
        <c:axId val="65886848"/>
      </c:scatterChart>
      <c:valAx>
        <c:axId val="6588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886848"/>
        <c:crosses val="autoZero"/>
        <c:crossBetween val="midCat"/>
      </c:valAx>
      <c:valAx>
        <c:axId val="65886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885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HBLZ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Sheet1!$G$37</c:f>
              <c:strCache>
                <c:ptCount val="1"/>
                <c:pt idx="0">
                  <c:v>HBLZ</c:v>
                </c:pt>
              </c:strCache>
            </c:strRef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43000072522566479"/>
                  <c:y val="-0.32692767220454516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23.034x 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- 0.5227</a:t>
                    </a:r>
                    <a:br>
                      <a:rPr lang="en-US" baseline="0"/>
                    </a:br>
                    <a:r>
                      <a:rPr lang="en-US" baseline="0"/>
                      <a:t>R² = 0.9991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Sheet1!$F$38:$F$43</c:f>
              <c:numCache>
                <c:formatCode>General</c:formatCode>
                <c:ptCount val="6"/>
                <c:pt idx="0">
                  <c:v>0</c:v>
                </c:pt>
                <c:pt idx="1">
                  <c:v>0.19</c:v>
                </c:pt>
                <c:pt idx="2">
                  <c:v>1.07</c:v>
                </c:pt>
                <c:pt idx="3">
                  <c:v>1.94</c:v>
                </c:pt>
                <c:pt idx="4">
                  <c:v>2.82</c:v>
                </c:pt>
                <c:pt idx="5">
                  <c:v>3.72</c:v>
                </c:pt>
              </c:numCache>
            </c:numRef>
          </c:xVal>
          <c:yVal>
            <c:numRef>
              <c:f>Sheet1!$G$38:$G$43</c:f>
              <c:numCache>
                <c:formatCode>General</c:formatCode>
                <c:ptCount val="6"/>
                <c:pt idx="0">
                  <c:v>0</c:v>
                </c:pt>
                <c:pt idx="1">
                  <c:v>4.2183000000000002</c:v>
                </c:pt>
                <c:pt idx="2">
                  <c:v>23.838300000000004</c:v>
                </c:pt>
                <c:pt idx="3">
                  <c:v>43.458300000000001</c:v>
                </c:pt>
                <c:pt idx="4">
                  <c:v>63.078299999999999</c:v>
                </c:pt>
                <c:pt idx="5">
                  <c:v>86.62230000000001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3E-8642-9E34-D847052D6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33312"/>
        <c:axId val="65934848"/>
      </c:scatterChart>
      <c:valAx>
        <c:axId val="6593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934848"/>
        <c:crosses val="autoZero"/>
        <c:crossBetween val="midCat"/>
      </c:valAx>
      <c:valAx>
        <c:axId val="6593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933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95249</xdr:colOff>
      <xdr:row>7</xdr:row>
      <xdr:rowOff>47625</xdr:rowOff>
    </xdr:from>
    <xdr:to>
      <xdr:col>9</xdr:col>
      <xdr:colOff>272414</xdr:colOff>
      <xdr:row>15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7</xdr:row>
      <xdr:rowOff>66675</xdr:rowOff>
    </xdr:from>
    <xdr:to>
      <xdr:col>4</xdr:col>
      <xdr:colOff>161924</xdr:colOff>
      <xdr:row>15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266700</xdr:colOff>
      <xdr:row>7</xdr:row>
      <xdr:rowOff>76200</xdr:rowOff>
    </xdr:from>
    <xdr:to>
      <xdr:col>14</xdr:col>
      <xdr:colOff>438149</xdr:colOff>
      <xdr:row>15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119062</xdr:colOff>
      <xdr:row>24</xdr:row>
      <xdr:rowOff>28574</xdr:rowOff>
    </xdr:from>
    <xdr:to>
      <xdr:col>4</xdr:col>
      <xdr:colOff>342900</xdr:colOff>
      <xdr:row>32</xdr:row>
      <xdr:rowOff>114299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214312</xdr:colOff>
      <xdr:row>24</xdr:row>
      <xdr:rowOff>28575</xdr:rowOff>
    </xdr:from>
    <xdr:to>
      <xdr:col>9</xdr:col>
      <xdr:colOff>438150</xdr:colOff>
      <xdr:row>32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190500</xdr:colOff>
      <xdr:row>24</xdr:row>
      <xdr:rowOff>28575</xdr:rowOff>
    </xdr:from>
    <xdr:to>
      <xdr:col>14</xdr:col>
      <xdr:colOff>371475</xdr:colOff>
      <xdr:row>32</xdr:row>
      <xdr:rowOff>95250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138112</xdr:colOff>
      <xdr:row>24</xdr:row>
      <xdr:rowOff>28575</xdr:rowOff>
    </xdr:from>
    <xdr:to>
      <xdr:col>18</xdr:col>
      <xdr:colOff>9525</xdr:colOff>
      <xdr:row>32</xdr:row>
      <xdr:rowOff>66675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109536</xdr:colOff>
      <xdr:row>43</xdr:row>
      <xdr:rowOff>95249</xdr:rowOff>
    </xdr:from>
    <xdr:to>
      <xdr:col>4</xdr:col>
      <xdr:colOff>304799</xdr:colOff>
      <xdr:row>53</xdr:row>
      <xdr:rowOff>28575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566737</xdr:colOff>
      <xdr:row>43</xdr:row>
      <xdr:rowOff>85725</xdr:rowOff>
    </xdr:from>
    <xdr:to>
      <xdr:col>9</xdr:col>
      <xdr:colOff>152400</xdr:colOff>
      <xdr:row>53</xdr:row>
      <xdr:rowOff>9524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4761</xdr:colOff>
      <xdr:row>43</xdr:row>
      <xdr:rowOff>85725</xdr:rowOff>
    </xdr:from>
    <xdr:to>
      <xdr:col>14</xdr:col>
      <xdr:colOff>342900</xdr:colOff>
      <xdr:row>52</xdr:row>
      <xdr:rowOff>161925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90487</xdr:colOff>
      <xdr:row>62</xdr:row>
      <xdr:rowOff>19049</xdr:rowOff>
    </xdr:from>
    <xdr:to>
      <xdr:col>4</xdr:col>
      <xdr:colOff>314325</xdr:colOff>
      <xdr:row>72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52387</xdr:colOff>
      <xdr:row>62</xdr:row>
      <xdr:rowOff>47625</xdr:rowOff>
    </xdr:from>
    <xdr:to>
      <xdr:col>14</xdr:col>
      <xdr:colOff>228600</xdr:colOff>
      <xdr:row>72</xdr:row>
      <xdr:rowOff>38100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9526</xdr:colOff>
      <xdr:row>62</xdr:row>
      <xdr:rowOff>38100</xdr:rowOff>
    </xdr:from>
    <xdr:to>
      <xdr:col>9</xdr:col>
      <xdr:colOff>228600</xdr:colOff>
      <xdr:row>72</xdr:row>
      <xdr:rowOff>28576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4"/>
  <sheetViews>
    <sheetView tabSelected="1" topLeftCell="A46" workbookViewId="0">
      <selection activeCell="B17" sqref="B17"/>
    </sheetView>
  </sheetViews>
  <sheetFormatPr defaultColWidth="9.140625" defaultRowHeight="15" x14ac:dyDescent="0.25"/>
  <cols>
    <col min="17" max="17" width="22.42578125" customWidth="1"/>
  </cols>
  <sheetData>
    <row r="1" spans="1:17" x14ac:dyDescent="0.2">
      <c r="A1" t="s">
        <v>0</v>
      </c>
      <c r="B1" t="s">
        <v>13</v>
      </c>
      <c r="C1" t="s">
        <v>1</v>
      </c>
      <c r="G1" t="s">
        <v>0</v>
      </c>
      <c r="H1" t="s">
        <v>12</v>
      </c>
      <c r="I1" t="s">
        <v>1</v>
      </c>
      <c r="M1" t="s">
        <v>0</v>
      </c>
      <c r="N1" t="s">
        <v>11</v>
      </c>
      <c r="O1" t="s">
        <v>1</v>
      </c>
      <c r="Q1" t="s">
        <v>2</v>
      </c>
    </row>
    <row r="2" spans="1:17" x14ac:dyDescent="0.25">
      <c r="A2">
        <v>0</v>
      </c>
      <c r="B2">
        <f>C2*9.81</f>
        <v>0</v>
      </c>
      <c r="C2">
        <v>0</v>
      </c>
      <c r="G2">
        <v>0</v>
      </c>
      <c r="H2">
        <f>I2*9.81</f>
        <v>0</v>
      </c>
      <c r="I2">
        <v>0</v>
      </c>
      <c r="M2">
        <v>0</v>
      </c>
      <c r="N2">
        <f>O2*9.81</f>
        <v>0</v>
      </c>
      <c r="O2">
        <v>0</v>
      </c>
      <c r="Q2" t="s">
        <v>3</v>
      </c>
    </row>
    <row r="3" spans="1:17" x14ac:dyDescent="0.25">
      <c r="A3">
        <v>1.0530999999999999</v>
      </c>
      <c r="B3">
        <f>C3*9.81</f>
        <v>49.050000000000004</v>
      </c>
      <c r="C3">
        <v>5</v>
      </c>
      <c r="G3">
        <v>0.27037</v>
      </c>
      <c r="H3">
        <f>I3*9.81</f>
        <v>49.050000000000004</v>
      </c>
      <c r="I3">
        <v>5</v>
      </c>
      <c r="M3">
        <v>0.38169999999999998</v>
      </c>
      <c r="N3">
        <f t="shared" ref="N3:N7" si="0">O3*9.81</f>
        <v>49.050000000000004</v>
      </c>
      <c r="O3">
        <v>5</v>
      </c>
    </row>
    <row r="4" spans="1:17" x14ac:dyDescent="0.25">
      <c r="A4">
        <v>2.4479000000000002</v>
      </c>
      <c r="B4">
        <f t="shared" ref="B4:B7" si="1">C4*9.81</f>
        <v>98.100000000000009</v>
      </c>
      <c r="C4">
        <v>10</v>
      </c>
      <c r="G4">
        <v>0.48031000000000001</v>
      </c>
      <c r="H4">
        <f>I4*9.81</f>
        <v>98.100000000000009</v>
      </c>
      <c r="I4">
        <v>10</v>
      </c>
      <c r="M4">
        <v>1.9135</v>
      </c>
      <c r="N4">
        <f t="shared" si="0"/>
        <v>98.100000000000009</v>
      </c>
      <c r="O4">
        <v>10</v>
      </c>
      <c r="Q4" t="s">
        <v>4</v>
      </c>
    </row>
    <row r="5" spans="1:17" x14ac:dyDescent="0.25">
      <c r="A5">
        <v>3.65</v>
      </c>
      <c r="B5">
        <f t="shared" si="1"/>
        <v>147.15</v>
      </c>
      <c r="C5">
        <v>15</v>
      </c>
      <c r="G5">
        <v>0.68028</v>
      </c>
      <c r="H5">
        <f t="shared" ref="H5:H7" si="2">I5*9.81</f>
        <v>147.15</v>
      </c>
      <c r="I5">
        <v>15</v>
      </c>
      <c r="M5">
        <v>3.1726999999999999</v>
      </c>
      <c r="N5">
        <f t="shared" si="0"/>
        <v>147.15</v>
      </c>
      <c r="O5">
        <v>15</v>
      </c>
      <c r="Q5" t="s">
        <v>5</v>
      </c>
    </row>
    <row r="6" spans="1:17" x14ac:dyDescent="0.25">
      <c r="A6">
        <v>4.5502000000000002</v>
      </c>
      <c r="B6">
        <f t="shared" si="1"/>
        <v>196.20000000000002</v>
      </c>
      <c r="C6">
        <v>20</v>
      </c>
      <c r="G6">
        <v>0.82071000000000005</v>
      </c>
      <c r="H6">
        <f t="shared" si="2"/>
        <v>196.20000000000002</v>
      </c>
      <c r="I6">
        <v>20</v>
      </c>
      <c r="M6">
        <v>4.6912000000000003</v>
      </c>
      <c r="N6">
        <f t="shared" si="0"/>
        <v>196.20000000000002</v>
      </c>
      <c r="O6">
        <v>20</v>
      </c>
      <c r="Q6" t="s">
        <v>6</v>
      </c>
    </row>
    <row r="7" spans="1:17" x14ac:dyDescent="0.25">
      <c r="A7">
        <v>5.6231999999999998</v>
      </c>
      <c r="B7">
        <f t="shared" si="1"/>
        <v>245.25</v>
      </c>
      <c r="C7">
        <v>25</v>
      </c>
      <c r="G7">
        <v>1.12022</v>
      </c>
      <c r="H7">
        <f t="shared" si="2"/>
        <v>245.25</v>
      </c>
      <c r="I7">
        <v>25</v>
      </c>
      <c r="M7">
        <v>5.8620000000000001</v>
      </c>
      <c r="N7">
        <f t="shared" si="0"/>
        <v>245.25</v>
      </c>
      <c r="O7">
        <v>25</v>
      </c>
    </row>
    <row r="8" spans="1:17" x14ac:dyDescent="0.2">
      <c r="Q8" t="s">
        <v>7</v>
      </c>
    </row>
    <row r="9" spans="1:17" x14ac:dyDescent="0.2">
      <c r="Q9" t="s">
        <v>8</v>
      </c>
    </row>
    <row r="10" spans="1:17" x14ac:dyDescent="0.2">
      <c r="Q10" t="s">
        <v>9</v>
      </c>
    </row>
    <row r="11" spans="1:17" x14ac:dyDescent="0.2">
      <c r="Q11" t="s">
        <v>10</v>
      </c>
    </row>
    <row r="17" spans="1:19" x14ac:dyDescent="0.2">
      <c r="A17" t="s">
        <v>0</v>
      </c>
      <c r="B17" t="s">
        <v>14</v>
      </c>
      <c r="C17" t="s">
        <v>1</v>
      </c>
      <c r="G17" t="s">
        <v>0</v>
      </c>
      <c r="H17" t="s">
        <v>15</v>
      </c>
      <c r="I17" t="s">
        <v>1</v>
      </c>
      <c r="M17" t="s">
        <v>0</v>
      </c>
      <c r="N17" t="s">
        <v>16</v>
      </c>
      <c r="O17" t="s">
        <v>1</v>
      </c>
      <c r="Q17" t="s">
        <v>0</v>
      </c>
      <c r="R17" t="s">
        <v>23</v>
      </c>
      <c r="S17" t="s">
        <v>1</v>
      </c>
    </row>
    <row r="18" spans="1:19" x14ac:dyDescent="0.2">
      <c r="A18">
        <v>0</v>
      </c>
      <c r="B18">
        <f>C18*9.81</f>
        <v>0</v>
      </c>
      <c r="C18">
        <v>0</v>
      </c>
      <c r="G18">
        <v>0.01</v>
      </c>
      <c r="H18">
        <f>9.81*I18</f>
        <v>0</v>
      </c>
      <c r="I18">
        <v>0</v>
      </c>
      <c r="M18">
        <v>0</v>
      </c>
      <c r="N18">
        <f>9.81*O18</f>
        <v>0</v>
      </c>
      <c r="O18">
        <v>0</v>
      </c>
      <c r="Q18">
        <v>0</v>
      </c>
      <c r="R18">
        <f>9.81*S18</f>
        <v>0</v>
      </c>
      <c r="S18">
        <v>0</v>
      </c>
    </row>
    <row r="19" spans="1:19" x14ac:dyDescent="0.2">
      <c r="A19">
        <v>0.11</v>
      </c>
      <c r="B19">
        <f t="shared" ref="B19:B23" si="3">C19*9.81</f>
        <v>4.2183000000000002</v>
      </c>
      <c r="C19">
        <v>0.43</v>
      </c>
      <c r="G19">
        <v>0.1</v>
      </c>
      <c r="H19">
        <f t="shared" ref="H19:H23" si="4">9.81*I19</f>
        <v>4.2183000000000002</v>
      </c>
      <c r="I19">
        <v>0.43</v>
      </c>
      <c r="M19">
        <v>0.1</v>
      </c>
      <c r="N19">
        <f t="shared" ref="N19:N23" si="5">9.81*O19</f>
        <v>4.2183000000000002</v>
      </c>
      <c r="O19">
        <v>0.43</v>
      </c>
      <c r="Q19">
        <v>0.1</v>
      </c>
      <c r="R19">
        <f>9.81*S19</f>
        <v>4.2183000000000002</v>
      </c>
      <c r="S19">
        <v>0.43</v>
      </c>
    </row>
    <row r="20" spans="1:19" x14ac:dyDescent="0.2">
      <c r="A20">
        <v>1.02</v>
      </c>
      <c r="B20">
        <f t="shared" si="3"/>
        <v>43.458300000000001</v>
      </c>
      <c r="C20">
        <v>4.43</v>
      </c>
      <c r="G20">
        <v>1.03</v>
      </c>
      <c r="H20">
        <f t="shared" si="4"/>
        <v>43.458300000000001</v>
      </c>
      <c r="I20">
        <v>4.43</v>
      </c>
      <c r="M20">
        <v>1.02</v>
      </c>
      <c r="N20">
        <f t="shared" si="5"/>
        <v>43.458300000000001</v>
      </c>
      <c r="O20">
        <v>4.43</v>
      </c>
      <c r="Q20">
        <v>1.02</v>
      </c>
      <c r="R20">
        <f>9.81*S20</f>
        <v>43.458300000000001</v>
      </c>
      <c r="S20">
        <v>4.43</v>
      </c>
    </row>
    <row r="21" spans="1:19" x14ac:dyDescent="0.2">
      <c r="A21">
        <v>1.95</v>
      </c>
      <c r="B21">
        <f t="shared" si="3"/>
        <v>82.698300000000003</v>
      </c>
      <c r="C21">
        <v>8.43</v>
      </c>
      <c r="G21">
        <v>1.98</v>
      </c>
      <c r="H21">
        <f t="shared" si="4"/>
        <v>82.698300000000003</v>
      </c>
      <c r="I21">
        <v>8.43</v>
      </c>
      <c r="M21">
        <v>1.95</v>
      </c>
      <c r="N21">
        <f t="shared" si="5"/>
        <v>82.698300000000003</v>
      </c>
      <c r="O21">
        <v>8.43</v>
      </c>
      <c r="Q21">
        <v>1.95</v>
      </c>
      <c r="R21">
        <f>9.81*S21</f>
        <v>82.698300000000003</v>
      </c>
      <c r="S21">
        <v>8.43</v>
      </c>
    </row>
    <row r="22" spans="1:19" x14ac:dyDescent="0.2">
      <c r="A22">
        <v>3.11</v>
      </c>
      <c r="B22">
        <f t="shared" si="3"/>
        <v>131.7483</v>
      </c>
      <c r="C22">
        <f>+C21+5</f>
        <v>13.43</v>
      </c>
      <c r="G22">
        <v>3.16</v>
      </c>
      <c r="H22">
        <f t="shared" si="4"/>
        <v>131.7483</v>
      </c>
      <c r="I22">
        <f>+I21+5</f>
        <v>13.43</v>
      </c>
      <c r="M22">
        <v>3.11</v>
      </c>
      <c r="N22">
        <f t="shared" si="5"/>
        <v>131.7483</v>
      </c>
      <c r="O22">
        <f>+O21+5</f>
        <v>13.43</v>
      </c>
      <c r="Q22">
        <v>3.13</v>
      </c>
      <c r="R22">
        <f>9.81*S22</f>
        <v>131.7483</v>
      </c>
      <c r="S22">
        <f>+S21+5</f>
        <v>13.43</v>
      </c>
    </row>
    <row r="23" spans="1:19" x14ac:dyDescent="0.2">
      <c r="A23">
        <v>4.49</v>
      </c>
      <c r="B23">
        <f t="shared" si="3"/>
        <v>189.62729999999999</v>
      </c>
      <c r="C23">
        <f>5.9+C22</f>
        <v>19.329999999999998</v>
      </c>
      <c r="G23">
        <v>4.59</v>
      </c>
      <c r="H23">
        <f t="shared" si="4"/>
        <v>189.62729999999999</v>
      </c>
      <c r="I23">
        <f>5.9+I22</f>
        <v>19.329999999999998</v>
      </c>
      <c r="M23">
        <v>4.47</v>
      </c>
      <c r="N23">
        <f t="shared" si="5"/>
        <v>189.62729999999999</v>
      </c>
      <c r="O23">
        <f>5.9+O22</f>
        <v>19.329999999999998</v>
      </c>
      <c r="Q23">
        <v>4.57</v>
      </c>
      <c r="R23">
        <f>9.81*S23</f>
        <v>189.62729999999999</v>
      </c>
      <c r="S23">
        <f>5.9+S22</f>
        <v>19.329999999999998</v>
      </c>
    </row>
    <row r="37" spans="1:13" x14ac:dyDescent="0.25">
      <c r="A37" t="s">
        <v>0</v>
      </c>
      <c r="B37" t="s">
        <v>17</v>
      </c>
      <c r="C37" t="s">
        <v>1</v>
      </c>
      <c r="F37" t="s">
        <v>0</v>
      </c>
      <c r="G37" t="s">
        <v>18</v>
      </c>
      <c r="H37" t="s">
        <v>1</v>
      </c>
      <c r="K37" t="s">
        <v>0</v>
      </c>
      <c r="L37" t="s">
        <v>19</v>
      </c>
      <c r="M37" t="s">
        <v>1</v>
      </c>
    </row>
    <row r="38" spans="1:13" x14ac:dyDescent="0.25">
      <c r="A38">
        <v>0</v>
      </c>
      <c r="B38">
        <f>C38*9.81</f>
        <v>0</v>
      </c>
      <c r="C38">
        <v>0</v>
      </c>
      <c r="F38">
        <v>0</v>
      </c>
      <c r="G38">
        <f>H38*9.81</f>
        <v>0</v>
      </c>
      <c r="H38">
        <v>0</v>
      </c>
      <c r="K38">
        <v>3.3000000000000002E-2</v>
      </c>
      <c r="L38">
        <f>M38*9.81</f>
        <v>0</v>
      </c>
      <c r="M38">
        <v>0</v>
      </c>
    </row>
    <row r="39" spans="1:13" x14ac:dyDescent="0.25">
      <c r="A39">
        <v>0.19</v>
      </c>
      <c r="B39">
        <f t="shared" ref="B39:B43" si="6">C39*9.81</f>
        <v>4.2183000000000002</v>
      </c>
      <c r="C39">
        <v>0.43</v>
      </c>
      <c r="F39">
        <v>0.19</v>
      </c>
      <c r="G39">
        <f t="shared" ref="G39:G43" si="7">H39*9.81</f>
        <v>4.2183000000000002</v>
      </c>
      <c r="H39">
        <v>0.43</v>
      </c>
      <c r="K39">
        <v>8.3000000000000004E-2</v>
      </c>
      <c r="L39">
        <f t="shared" ref="L39:L41" si="8">M39*9.81</f>
        <v>19.62</v>
      </c>
      <c r="M39">
        <v>2</v>
      </c>
    </row>
    <row r="40" spans="1:13" x14ac:dyDescent="0.25">
      <c r="A40">
        <v>1.06</v>
      </c>
      <c r="B40">
        <f t="shared" si="6"/>
        <v>23.838300000000004</v>
      </c>
      <c r="C40">
        <f>C39+2</f>
        <v>2.4300000000000002</v>
      </c>
      <c r="F40">
        <v>1.07</v>
      </c>
      <c r="G40">
        <f t="shared" si="7"/>
        <v>23.838300000000004</v>
      </c>
      <c r="H40">
        <f>H39+2</f>
        <v>2.4300000000000002</v>
      </c>
      <c r="K40">
        <v>0.123</v>
      </c>
      <c r="L40">
        <f t="shared" si="8"/>
        <v>39.24</v>
      </c>
      <c r="M40">
        <v>4</v>
      </c>
    </row>
    <row r="41" spans="1:13" x14ac:dyDescent="0.25">
      <c r="A41">
        <v>1.94</v>
      </c>
      <c r="B41">
        <f t="shared" si="6"/>
        <v>43.458300000000001</v>
      </c>
      <c r="C41">
        <f>2+C40</f>
        <v>4.43</v>
      </c>
      <c r="F41">
        <v>1.94</v>
      </c>
      <c r="G41">
        <f t="shared" si="7"/>
        <v>43.458300000000001</v>
      </c>
      <c r="H41">
        <f>2+H40</f>
        <v>4.43</v>
      </c>
      <c r="K41">
        <v>0.16300000000000001</v>
      </c>
      <c r="L41">
        <f t="shared" si="8"/>
        <v>58.86</v>
      </c>
      <c r="M41">
        <v>6</v>
      </c>
    </row>
    <row r="42" spans="1:13" x14ac:dyDescent="0.25">
      <c r="A42">
        <v>2.83</v>
      </c>
      <c r="B42">
        <f t="shared" si="6"/>
        <v>63.078299999999999</v>
      </c>
      <c r="C42">
        <v>6.43</v>
      </c>
      <c r="F42">
        <v>2.82</v>
      </c>
      <c r="G42">
        <f t="shared" si="7"/>
        <v>63.078299999999999</v>
      </c>
      <c r="H42">
        <v>6.43</v>
      </c>
    </row>
    <row r="43" spans="1:13" x14ac:dyDescent="0.25">
      <c r="A43">
        <v>3.72</v>
      </c>
      <c r="B43">
        <f t="shared" si="6"/>
        <v>86.62230000000001</v>
      </c>
      <c r="C43">
        <v>8.83</v>
      </c>
      <c r="F43">
        <v>3.72</v>
      </c>
      <c r="G43">
        <f t="shared" si="7"/>
        <v>86.62230000000001</v>
      </c>
      <c r="H43">
        <v>8.83</v>
      </c>
    </row>
    <row r="55" spans="1:16" x14ac:dyDescent="0.25">
      <c r="A55" t="s">
        <v>0</v>
      </c>
      <c r="B55" t="s">
        <v>20</v>
      </c>
      <c r="C55" t="s">
        <v>1</v>
      </c>
      <c r="F55" t="s">
        <v>0</v>
      </c>
      <c r="G55" t="s">
        <v>21</v>
      </c>
      <c r="H55" t="s">
        <v>1</v>
      </c>
      <c r="K55" t="s">
        <v>0</v>
      </c>
      <c r="L55" t="s">
        <v>22</v>
      </c>
      <c r="M55" t="s">
        <v>1</v>
      </c>
    </row>
    <row r="56" spans="1:16" x14ac:dyDescent="0.25">
      <c r="A56">
        <v>0</v>
      </c>
      <c r="B56">
        <f>C56*9.81</f>
        <v>0</v>
      </c>
      <c r="C56">
        <v>0</v>
      </c>
      <c r="F56">
        <v>0</v>
      </c>
      <c r="G56">
        <f>H56*9.81</f>
        <v>0</v>
      </c>
      <c r="H56">
        <v>0</v>
      </c>
      <c r="K56">
        <v>0</v>
      </c>
      <c r="L56">
        <f>M56*9.81</f>
        <v>0</v>
      </c>
      <c r="M56">
        <v>0</v>
      </c>
    </row>
    <row r="57" spans="1:16" x14ac:dyDescent="0.25">
      <c r="A57">
        <v>0.17599999999999999</v>
      </c>
      <c r="B57">
        <f t="shared" ref="B57:B61" si="9">C57*9.81</f>
        <v>4.2183000000000002</v>
      </c>
      <c r="C57">
        <v>0.43</v>
      </c>
      <c r="F57">
        <v>0.1757</v>
      </c>
      <c r="G57">
        <f t="shared" ref="G57:G61" si="10">H57*9.81</f>
        <v>4.2183000000000002</v>
      </c>
      <c r="H57">
        <v>0.43</v>
      </c>
      <c r="K57">
        <v>0.05</v>
      </c>
      <c r="L57">
        <f t="shared" ref="L57:L59" si="11">M57*9.81</f>
        <v>19.62</v>
      </c>
      <c r="M57">
        <v>2</v>
      </c>
    </row>
    <row r="58" spans="1:16" x14ac:dyDescent="0.25">
      <c r="A58">
        <v>1</v>
      </c>
      <c r="B58">
        <f t="shared" si="9"/>
        <v>23.838300000000004</v>
      </c>
      <c r="C58">
        <f>C57+2</f>
        <v>2.4300000000000002</v>
      </c>
      <c r="F58">
        <v>1.1171</v>
      </c>
      <c r="G58">
        <f t="shared" si="10"/>
        <v>23.838300000000004</v>
      </c>
      <c r="H58">
        <f>H57+2</f>
        <v>2.4300000000000002</v>
      </c>
      <c r="K58">
        <v>0.11</v>
      </c>
      <c r="L58">
        <f t="shared" si="11"/>
        <v>39.24</v>
      </c>
      <c r="M58">
        <v>4</v>
      </c>
    </row>
    <row r="59" spans="1:16" x14ac:dyDescent="0.25">
      <c r="A59">
        <v>1.83</v>
      </c>
      <c r="B59">
        <f t="shared" si="9"/>
        <v>43.458300000000001</v>
      </c>
      <c r="C59">
        <f>2+C58</f>
        <v>4.43</v>
      </c>
      <c r="F59">
        <v>1.6700999999999999</v>
      </c>
      <c r="G59">
        <f t="shared" si="10"/>
        <v>43.458300000000001</v>
      </c>
      <c r="H59">
        <f>2+H58</f>
        <v>4.43</v>
      </c>
      <c r="K59">
        <v>0.15</v>
      </c>
      <c r="L59">
        <f t="shared" si="11"/>
        <v>58.86</v>
      </c>
      <c r="M59">
        <v>6</v>
      </c>
    </row>
    <row r="60" spans="1:16" x14ac:dyDescent="0.25">
      <c r="A60">
        <v>2.64</v>
      </c>
      <c r="B60">
        <f t="shared" si="9"/>
        <v>63.078299999999999</v>
      </c>
      <c r="C60">
        <v>6.43</v>
      </c>
      <c r="F60">
        <v>2.6116999999999999</v>
      </c>
      <c r="G60">
        <f t="shared" si="10"/>
        <v>63.078299999999999</v>
      </c>
      <c r="H60">
        <v>6.43</v>
      </c>
    </row>
    <row r="61" spans="1:16" x14ac:dyDescent="0.25">
      <c r="A61">
        <v>3.46</v>
      </c>
      <c r="B61">
        <f t="shared" si="9"/>
        <v>86.62230000000001</v>
      </c>
      <c r="C61">
        <v>8.83</v>
      </c>
      <c r="F61">
        <v>3.4952000000000001</v>
      </c>
      <c r="G61">
        <f t="shared" si="10"/>
        <v>86.62230000000001</v>
      </c>
      <c r="H61">
        <v>8.83</v>
      </c>
    </row>
    <row r="64" spans="1:16" x14ac:dyDescent="0.25">
      <c r="P64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 van Driel - 3ME</dc:creator>
  <cp:lastModifiedBy>George Dialynas</cp:lastModifiedBy>
  <dcterms:created xsi:type="dcterms:W3CDTF">2017-05-12T12:21:21Z</dcterms:created>
  <dcterms:modified xsi:type="dcterms:W3CDTF">2019-07-04T18:19:37Z</dcterms:modified>
</cp:coreProperties>
</file>